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940" windowHeight="16000" tabRatio="500" activeTab="1"/>
  </bookViews>
  <sheets>
    <sheet name="Answer Report 1" sheetId="1" r:id="rId1"/>
    <sheet name="Sheet1" sheetId="2" r:id="rId2"/>
    <sheet name="Sheet2" sheetId="3" r:id="rId3"/>
    <sheet name="Sheet3" sheetId="4" r:id="rId4"/>
  </sheets>
  <definedNames>
    <definedName name="anscount" hidden="1">1</definedName>
    <definedName name="cs">'Sheet1'!$C$21</definedName>
    <definedName name="cv">'Sheet1'!$C$20</definedName>
    <definedName name="dt">'Sheet1'!$C$18</definedName>
    <definedName name="g">'Sheet1'!$C$17</definedName>
    <definedName name="solver_adj" localSheetId="1" hidden="1">'Sheet1'!$C$18:$C$21</definedName>
    <definedName name="solver_cvg" localSheetId="1" hidden="1">0.00001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'Sheet1'!$C$18</definedName>
    <definedName name="solver_lhs2" localSheetId="1" hidden="1">'Sheet1'!$C$19</definedName>
    <definedName name="solver_lhs3" localSheetId="1" hidden="1">'Sheet1'!$C$21</definedName>
    <definedName name="solver_lin" localSheetId="1" hidden="1">2</definedName>
    <definedName name="solver_neg" localSheetId="1" hidden="1">2</definedName>
    <definedName name="solver_num" localSheetId="1" hidden="1">3</definedName>
    <definedName name="solver_nwt" localSheetId="1" hidden="1">1</definedName>
    <definedName name="solver_opt" localSheetId="1" hidden="1">'Sheet1'!$E$33</definedName>
    <definedName name="solver_pre" localSheetId="1" hidden="1">0.000001</definedName>
    <definedName name="solver_rel1" localSheetId="1" hidden="1">3</definedName>
    <definedName name="solver_rel2" localSheetId="1" hidden="1">1</definedName>
    <definedName name="solver_rel3" localSheetId="1" hidden="1">1</definedName>
    <definedName name="solver_rhs1" localSheetId="1" hidden="1">0</definedName>
    <definedName name="solver_rhs2" localSheetId="1" hidden="1">1</definedName>
    <definedName name="solver_rhs3" localSheetId="1" hidden="1">1.25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<sst xmlns="http://schemas.openxmlformats.org/spreadsheetml/2006/main" count="53" uniqueCount="43">
  <si>
    <t>Reference (Whiteboard)</t>
  </si>
  <si>
    <t>Actual Height (m)</t>
  </si>
  <si>
    <t>Height (px)</t>
  </si>
  <si>
    <t>Ball Position (Relative to Ground)</t>
  </si>
  <si>
    <t>P1</t>
  </si>
  <si>
    <t>Ground Level</t>
  </si>
  <si>
    <t>Pixels</t>
  </si>
  <si>
    <t>P2</t>
  </si>
  <si>
    <t>P3</t>
  </si>
  <si>
    <t>P4</t>
  </si>
  <si>
    <t>P5</t>
  </si>
  <si>
    <t>P6</t>
  </si>
  <si>
    <t>Meters</t>
  </si>
  <si>
    <t>Change in height</t>
  </si>
  <si>
    <t>dt =</t>
  </si>
  <si>
    <t xml:space="preserve">g = </t>
  </si>
  <si>
    <t>time</t>
  </si>
  <si>
    <t>cv =</t>
  </si>
  <si>
    <t>cs =</t>
  </si>
  <si>
    <t>residual s</t>
  </si>
  <si>
    <t>Total Residual</t>
  </si>
  <si>
    <t>Microsoft Excel 11.3 Answer Report</t>
  </si>
  <si>
    <t>Worksheet: [projectile-camera.xls]Sheet1</t>
  </si>
  <si>
    <t>Report Created: 11/5/2011 1:46:10 AM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</si>
  <si>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</si>
  <si>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</si>
  <si>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</si>
  <si>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</si>
  <si>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</si>
  <si>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</si>
  <si>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</si>
  <si>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NONE</t>
  </si>
  <si>
    <t>$E$32</t>
  </si>
  <si>
    <t>Total Residual residual s</t>
  </si>
  <si>
    <t>$C$20</t>
  </si>
  <si>
    <t>cv</t>
  </si>
  <si>
    <t>$C$21</t>
  </si>
  <si>
    <t>cs</t>
  </si>
  <si>
    <t>$B$25</t>
  </si>
  <si>
    <t>P1 time</t>
  </si>
  <si>
    <t>t1 =</t>
  </si>
  <si>
    <t>Modeled Distance (m)</t>
  </si>
  <si>
    <t>Measured Distance (m)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</si>
</sst>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8"/>
      <name val="Verdana"/>
      <family val="0"/>
    </font>
    <font>
      <sz val="20"/>
      <name val="Verdana"/>
      <family val="0"/>
    </font>
    <font>
      <sz val="18.25"/>
      <name val="Verdana"/>
      <family val="0"/>
    </font>
    <font>
      <sz val="14.75"/>
      <name val="Verdana"/>
      <family val="0"/>
    </font>
    <font>
      <sz val="16"/>
      <name val="Verdana"/>
      <family val="0"/>
    </font>
    <font>
      <vertAlign val="superscript"/>
      <sz val="14.7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0" fillId="0" borderId="2" xfId="0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Comparison of Measured Ball Heights to Calculated Parabolic Heights for a Projectile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92"/>
          <c:w val="0.649"/>
          <c:h val="0.6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Sheet1!$C$24</c:f>
              <c:strCache>
                <c:ptCount val="1"/>
                <c:pt idx="0">
                  <c:v>Modeled Distance (m)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75" b="0" i="0" u="none" baseline="0">
                        <a:latin typeface="Verdana"/>
                        <a:ea typeface="Verdana"/>
                        <a:cs typeface="Verdana"/>
                      </a:rPr>
                      <a:t>Modeled Parabola
h = -4.9t</a:t>
                    </a:r>
                    <a:r>
                      <a:rPr lang="en-US" cap="none" sz="1475" b="0" i="0" u="none" baseline="30000">
                        <a:latin typeface="Verdana"/>
                        <a:ea typeface="Verdana"/>
                        <a:cs typeface="Verdana"/>
                      </a:rPr>
                      <a:t>2</a:t>
                    </a:r>
                    <a:r>
                      <a:rPr lang="en-US" cap="none" sz="1475" b="0" i="0" u="none" baseline="0">
                        <a:latin typeface="Verdana"/>
                        <a:ea typeface="Verdana"/>
                        <a:cs typeface="Verdana"/>
                      </a:rPr>
                      <a:t> + 14.2t + 1.25</a:t>
                    </a:r>
                  </a:p>
                </c:rich>
              </c:tx>
              <c:numFmt formatCode="General" sourceLinked="1"/>
              <c:spPr>
                <a:solidFill>
                  <a:srgbClr val="CC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Sheet1!$B$25:$B$31</c:f>
              <c:numCache/>
            </c:numRef>
          </c:xVal>
          <c:yVal>
            <c:numRef>
              <c:f>Sheet1!$C$25:$C$31</c:f>
              <c:numCache/>
            </c:numRef>
          </c:yVal>
          <c:smooth val="0"/>
        </c:ser>
        <c:ser>
          <c:idx val="1"/>
          <c:order val="1"/>
          <c:tx>
            <c:strRef>
              <c:f>Sheet1!$D$24</c:f>
              <c:strCache>
                <c:ptCount val="1"/>
                <c:pt idx="0">
                  <c:v>Measured Distance (m)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Sheet1!$B$25:$B$31</c:f>
              <c:numCache/>
            </c:numRef>
          </c:xVal>
          <c:yVal>
            <c:numRef>
              <c:f>Sheet1!$D$25:$D$31</c:f>
              <c:numCache/>
            </c:numRef>
          </c:yVal>
          <c:smooth val="0"/>
        </c:ser>
        <c:axId val="30586564"/>
        <c:axId val="6843621"/>
      </c:scatterChart>
      <c:valAx>
        <c:axId val="305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843621"/>
        <c:crosses val="autoZero"/>
        <c:crossBetween val="midCat"/>
        <c:dispUnits/>
      </c:valAx>
      <c:valAx>
        <c:axId val="6843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0586564"/>
        <c:crosses val="autoZero"/>
        <c:crossBetween val="midCat"/>
        <c:dispUnits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3635"/>
          <c:w val="0.24825"/>
          <c:h val="0.27775"/>
        </c:manualLayout>
      </c:layout>
      <c:overlay val="0"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ln w="38100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6</xdr:row>
      <xdr:rowOff>76200</xdr:rowOff>
    </xdr:from>
    <xdr:to>
      <xdr:col>13</xdr:col>
      <xdr:colOff>152400</xdr:colOff>
      <xdr:row>40</xdr:row>
      <xdr:rowOff>38100</xdr:rowOff>
    </xdr:to>
    <xdr:graphicFrame>
      <xdr:nvGraphicFramePr>
        <xdr:cNvPr id="1" name="Chart 1"/>
        <xdr:cNvGraphicFramePr/>
      </xdr:nvGraphicFramePr>
      <xdr:xfrm>
        <a:off x="5143500" y="1047750"/>
        <a:ext cx="66008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20.625" style="0" bestFit="1" customWidth="1"/>
    <col min="4" max="4" width="12.25390625" style="0" bestFit="1" customWidth="1"/>
    <col min="5" max="5" width="12.00390625" style="0" bestFit="1" customWidth="1"/>
  </cols>
  <sheetData>
    <row r="1" ht="12.75">
      <c r="A1" s="3" t="s">
        <v>21</v>
      </c>
    </row>
    <row r="2" ht="12.75">
      <c r="A2" s="3" t="s">
        <v>22</v>
      </c>
    </row>
    <row r="3" ht="12.75">
      <c r="A3" s="3" t="s">
        <v>23</v>
      </c>
    </row>
    <row r="6" ht="13.5" thickBot="1">
      <c r="A6" t="s">
        <v>24</v>
      </c>
    </row>
    <row r="7" spans="2:5" ht="13.5" thickBot="1">
      <c r="B7" s="5" t="s">
        <v>25</v>
      </c>
      <c r="C7" s="5" t="s">
        <v>26</v>
      </c>
      <c r="D7" s="5" t="s">
        <v>27</v>
      </c>
      <c r="E7" s="5" t="s">
        <v>28</v>
      </c>
    </row>
    <row r="8" spans="2:5" ht="13.5" thickBot="1">
      <c r="B8" s="4" t="s">
        <v>32</v>
      </c>
      <c r="C8" s="4" t="s">
        <v>33</v>
      </c>
      <c r="D8" s="7">
        <v>88.2068117647059</v>
      </c>
      <c r="E8" s="7">
        <v>9.404660743214073</v>
      </c>
    </row>
    <row r="11" ht="13.5" thickBot="1">
      <c r="A11" t="s">
        <v>29</v>
      </c>
    </row>
    <row r="12" spans="2:5" ht="13.5" thickBot="1">
      <c r="B12" s="5" t="s">
        <v>25</v>
      </c>
      <c r="C12" s="5" t="s">
        <v>26</v>
      </c>
      <c r="D12" s="5" t="s">
        <v>27</v>
      </c>
      <c r="E12" s="5" t="s">
        <v>28</v>
      </c>
    </row>
    <row r="13" spans="2:5" ht="12.75">
      <c r="B13" s="6" t="s">
        <v>34</v>
      </c>
      <c r="C13" s="6" t="s">
        <v>35</v>
      </c>
      <c r="D13" s="8">
        <v>1</v>
      </c>
      <c r="E13" s="8">
        <v>2.108971063436991</v>
      </c>
    </row>
    <row r="14" spans="2:5" ht="12.75">
      <c r="B14" s="6" t="s">
        <v>36</v>
      </c>
      <c r="C14" s="6" t="s">
        <v>37</v>
      </c>
      <c r="D14" s="8">
        <v>1</v>
      </c>
      <c r="E14" s="8">
        <v>9.64084453984503</v>
      </c>
    </row>
    <row r="15" spans="2:5" ht="13.5" thickBot="1">
      <c r="B15" s="4" t="s">
        <v>38</v>
      </c>
      <c r="C15" s="4" t="s">
        <v>39</v>
      </c>
      <c r="D15" s="7">
        <v>1</v>
      </c>
      <c r="E15" s="7">
        <v>0.022119243475177783</v>
      </c>
    </row>
    <row r="18" ht="12.75">
      <c r="A18" t="s">
        <v>30</v>
      </c>
    </row>
    <row r="19" ht="12.75">
      <c r="B19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E33"/>
  <sheetViews>
    <sheetView tabSelected="1" workbookViewId="0" topLeftCell="A1">
      <selection activeCell="J43" sqref="J43"/>
    </sheetView>
  </sheetViews>
  <sheetFormatPr defaultColWidth="11.00390625" defaultRowHeight="12.75"/>
  <cols>
    <col min="1" max="1" width="20.125" style="0" bestFit="1" customWidth="1"/>
  </cols>
  <sheetData>
    <row r="4" spans="2:3" ht="12.75">
      <c r="B4" t="s">
        <v>2</v>
      </c>
      <c r="C4" t="s">
        <v>1</v>
      </c>
    </row>
    <row r="5" spans="1:3" ht="12.75">
      <c r="A5" t="s">
        <v>0</v>
      </c>
      <c r="B5">
        <f>581-530</f>
        <v>51</v>
      </c>
      <c r="C5">
        <v>1.2192</v>
      </c>
    </row>
    <row r="8" spans="1:4" ht="12.75">
      <c r="A8" t="s">
        <v>3</v>
      </c>
      <c r="B8" t="s">
        <v>6</v>
      </c>
      <c r="C8" t="s">
        <v>12</v>
      </c>
      <c r="D8" t="s">
        <v>13</v>
      </c>
    </row>
    <row r="9" spans="1:2" ht="12.75">
      <c r="A9" t="s">
        <v>5</v>
      </c>
      <c r="B9">
        <v>581</v>
      </c>
    </row>
    <row r="10" spans="1:3" ht="12.75">
      <c r="A10" s="1" t="s">
        <v>4</v>
      </c>
      <c r="B10">
        <v>308</v>
      </c>
      <c r="C10">
        <f aca="true" t="shared" si="0" ref="C10:C15">($B$9-B10)*$C$5/$B$5</f>
        <v>6.526305882352942</v>
      </c>
    </row>
    <row r="11" spans="1:4" ht="12.75">
      <c r="A11" s="1" t="s">
        <v>7</v>
      </c>
      <c r="B11">
        <v>170</v>
      </c>
      <c r="C11">
        <f t="shared" si="0"/>
        <v>9.825317647058824</v>
      </c>
      <c r="D11">
        <f>C11-C10</f>
        <v>3.2990117647058828</v>
      </c>
    </row>
    <row r="12" spans="1:4" ht="12.75">
      <c r="A12" s="1" t="s">
        <v>8</v>
      </c>
      <c r="B12">
        <v>104</v>
      </c>
      <c r="C12">
        <f t="shared" si="0"/>
        <v>11.403105882352941</v>
      </c>
      <c r="D12">
        <f>C12-C11</f>
        <v>1.5777882352941166</v>
      </c>
    </row>
    <row r="13" spans="1:4" ht="12.75">
      <c r="A13" s="1" t="s">
        <v>9</v>
      </c>
      <c r="B13">
        <v>108</v>
      </c>
      <c r="C13">
        <f t="shared" si="0"/>
        <v>11.307482352941177</v>
      </c>
      <c r="D13">
        <f>C13-C12</f>
        <v>-0.095623529411764</v>
      </c>
    </row>
    <row r="14" spans="1:4" ht="12.75">
      <c r="A14" s="1" t="s">
        <v>10</v>
      </c>
      <c r="B14">
        <v>177</v>
      </c>
      <c r="C14">
        <f t="shared" si="0"/>
        <v>9.657976470588235</v>
      </c>
      <c r="D14">
        <f>C14-C13</f>
        <v>-1.6495058823529423</v>
      </c>
    </row>
    <row r="15" spans="1:4" ht="12.75">
      <c r="A15" s="1" t="s">
        <v>11</v>
      </c>
      <c r="B15">
        <v>322</v>
      </c>
      <c r="C15">
        <f t="shared" si="0"/>
        <v>6.191623529411765</v>
      </c>
      <c r="D15">
        <f>C15-C14</f>
        <v>-3.4663529411764697</v>
      </c>
    </row>
    <row r="17" spans="2:3" ht="12.75">
      <c r="B17" s="1" t="s">
        <v>15</v>
      </c>
      <c r="C17">
        <v>-9.8</v>
      </c>
    </row>
    <row r="18" spans="2:3" ht="12.75">
      <c r="B18" s="1" t="s">
        <v>14</v>
      </c>
      <c r="C18" s="2">
        <v>0.41283404171640165</v>
      </c>
    </row>
    <row r="19" spans="2:3" ht="12.75">
      <c r="B19" s="1" t="s">
        <v>40</v>
      </c>
      <c r="C19" s="2">
        <v>0.436396061789188</v>
      </c>
    </row>
    <row r="20" spans="2:3" ht="12.75">
      <c r="B20" s="1" t="s">
        <v>17</v>
      </c>
      <c r="C20" s="2">
        <v>14.22897895879657</v>
      </c>
    </row>
    <row r="21" spans="2:3" ht="12.75">
      <c r="B21" s="1" t="s">
        <v>18</v>
      </c>
      <c r="C21" s="2">
        <v>1.25</v>
      </c>
    </row>
    <row r="24" spans="1:5" ht="12.75">
      <c r="A24">
        <v>0</v>
      </c>
      <c r="B24" s="1" t="s">
        <v>16</v>
      </c>
      <c r="C24" t="s">
        <v>41</v>
      </c>
      <c r="D24" t="s">
        <v>42</v>
      </c>
      <c r="E24" t="s">
        <v>19</v>
      </c>
    </row>
    <row r="25" spans="2:3" ht="12.75">
      <c r="B25">
        <v>0</v>
      </c>
      <c r="C25">
        <f aca="true" t="shared" si="1" ref="C25:C31">(g*B25*B25/2)+cv*B25+cs</f>
        <v>1.25</v>
      </c>
    </row>
    <row r="26" spans="1:5" ht="12.75">
      <c r="A26" s="1" t="s">
        <v>4</v>
      </c>
      <c r="B26">
        <f>C19</f>
        <v>0.436396061789188</v>
      </c>
      <c r="C26">
        <f t="shared" si="1"/>
        <v>6.5263069194489916</v>
      </c>
      <c r="D26">
        <f>C10</f>
        <v>6.526305882352942</v>
      </c>
      <c r="E26">
        <f aca="true" t="shared" si="2" ref="E26:E31">ABS(C26-D26)</f>
        <v>1.0370960499272996E-06</v>
      </c>
    </row>
    <row r="27" spans="1:5" ht="12.75">
      <c r="A27" s="1" t="s">
        <v>7</v>
      </c>
      <c r="B27">
        <f>B26+dt</f>
        <v>0.8492301035055896</v>
      </c>
      <c r="C27">
        <f t="shared" si="1"/>
        <v>9.799837607327108</v>
      </c>
      <c r="D27">
        <f>C11</f>
        <v>9.825317647058824</v>
      </c>
      <c r="E27">
        <f t="shared" si="2"/>
        <v>0.02548003973171653</v>
      </c>
    </row>
    <row r="28" spans="1:5" ht="12.75">
      <c r="A28" s="1" t="s">
        <v>8</v>
      </c>
      <c r="B28">
        <f>B27+dt</f>
        <v>1.2620641452219912</v>
      </c>
      <c r="C28">
        <f t="shared" si="1"/>
        <v>11.403135224406205</v>
      </c>
      <c r="D28">
        <f>C12</f>
        <v>11.403105882352941</v>
      </c>
      <c r="E28">
        <f t="shared" si="2"/>
        <v>2.9342053263547996E-05</v>
      </c>
    </row>
    <row r="29" spans="1:5" ht="12.75">
      <c r="A29" s="1" t="s">
        <v>9</v>
      </c>
      <c r="B29">
        <f>B28+dt</f>
        <v>1.6748981869383928</v>
      </c>
      <c r="C29">
        <f t="shared" si="1"/>
        <v>11.33619977068629</v>
      </c>
      <c r="D29">
        <f>C13</f>
        <v>11.307482352941177</v>
      </c>
      <c r="E29">
        <f t="shared" si="2"/>
        <v>0.028717417745113494</v>
      </c>
    </row>
    <row r="30" spans="1:5" ht="12.75">
      <c r="A30" s="1" t="s">
        <v>10</v>
      </c>
      <c r="B30">
        <f>B29+dt</f>
        <v>2.0877322286547946</v>
      </c>
      <c r="C30">
        <f t="shared" si="1"/>
        <v>9.599031246167357</v>
      </c>
      <c r="D30">
        <f>C14</f>
        <v>9.657976470588235</v>
      </c>
      <c r="E30">
        <f t="shared" si="2"/>
        <v>0.058945224420877906</v>
      </c>
    </row>
    <row r="31" spans="1:5" ht="12.75">
      <c r="A31" s="1" t="s">
        <v>11</v>
      </c>
      <c r="B31">
        <f>B30+dt</f>
        <v>2.500566270371196</v>
      </c>
      <c r="C31">
        <f t="shared" si="1"/>
        <v>6.191629650849411</v>
      </c>
      <c r="D31">
        <f>C15</f>
        <v>6.191623529411765</v>
      </c>
      <c r="E31">
        <f t="shared" si="2"/>
        <v>6.121437645667527E-06</v>
      </c>
    </row>
    <row r="33" spans="4:5" ht="12.75">
      <c r="D33" t="s">
        <v>20</v>
      </c>
      <c r="E33">
        <f>SUM(E26:E31)</f>
        <v>0.11317918248466707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Lensyl Urbano</dc:creator>
  <cp:keywords/>
  <dc:description/>
  <cp:lastModifiedBy>Lensyl Urbano</cp:lastModifiedBy>
  <dcterms:created xsi:type="dcterms:W3CDTF">2011-11-05T05:45:47Z</dcterms:created>
  <cp:category/>
  <cp:version/>
  <cp:contentType/>
  <cp:contentStatus/>
</cp:coreProperties>
</file>